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650" activeTab="0"/>
  </bookViews>
  <sheets>
    <sheet name="Questions" sheetId="1" r:id="rId1"/>
    <sheet name="Assessment" sheetId="2" r:id="rId2"/>
    <sheet name="Recommendations" sheetId="3" state="hidden" r:id="rId3"/>
    <sheet name="Lists" sheetId="4" state="hidden" r:id="rId4"/>
  </sheets>
  <externalReferences>
    <externalReference r:id="rId7"/>
  </externalReferences>
  <definedNames>
    <definedName name="Pics">INDIRECT('Assessment'!$B$6)</definedName>
    <definedName name="Pix">INDIRECT(ADDRESS(5-1+MATCH('Assessment'!$B$6,'Recommendations'!$C$5:$C$6,0),3))</definedName>
    <definedName name="tick">'Recommendations'!$C$6</definedName>
    <definedName name="warn">'Recommendations'!$C$5</definedName>
  </definedNames>
  <calcPr fullCalcOnLoad="1"/>
</workbook>
</file>

<file path=xl/sharedStrings.xml><?xml version="1.0" encoding="utf-8"?>
<sst xmlns="http://schemas.openxmlformats.org/spreadsheetml/2006/main" count="78" uniqueCount="68">
  <si>
    <t>Gender</t>
  </si>
  <si>
    <t>Y/N</t>
  </si>
  <si>
    <t>PA</t>
  </si>
  <si>
    <t>BMI</t>
  </si>
  <si>
    <t>WHtR</t>
  </si>
  <si>
    <t>BP</t>
  </si>
  <si>
    <t>Diabetes</t>
  </si>
  <si>
    <t>Cholesterol</t>
  </si>
  <si>
    <t>Age</t>
  </si>
  <si>
    <t>Smoking</t>
  </si>
  <si>
    <t>Male</t>
  </si>
  <si>
    <t>Yes</t>
  </si>
  <si>
    <t>&lt;150 min</t>
  </si>
  <si>
    <t>Overweight and above</t>
  </si>
  <si>
    <t>Abdominal obese</t>
  </si>
  <si>
    <t>&lt;40</t>
  </si>
  <si>
    <t>Female</t>
  </si>
  <si>
    <t>No</t>
  </si>
  <si>
    <t>&gt;150 min</t>
  </si>
  <si>
    <t>Not overweight</t>
  </si>
  <si>
    <t>Not abdominal obese</t>
  </si>
  <si>
    <t>&gt;40</t>
  </si>
  <si>
    <t>Does not meet recommendation</t>
  </si>
  <si>
    <t>CORRESPONDING REPORTS</t>
  </si>
  <si>
    <t>Recommendations</t>
  </si>
  <si>
    <t>Red</t>
  </si>
  <si>
    <t>Your assessment results:</t>
  </si>
  <si>
    <t>Qs</t>
  </si>
  <si>
    <t>Results</t>
  </si>
  <si>
    <t>Assessment</t>
  </si>
  <si>
    <t>Overall assessment:</t>
  </si>
  <si>
    <t>BMI =</t>
  </si>
  <si>
    <t>WHtR =</t>
  </si>
  <si>
    <t>Are you currently at risk? Find out now!</t>
  </si>
  <si>
    <t>Q1. Date of birth</t>
  </si>
  <si>
    <t xml:space="preserve">Age = </t>
  </si>
  <si>
    <t>Q2. Gender</t>
  </si>
  <si>
    <t>Q3. What is your current weight (in kg)?</t>
  </si>
  <si>
    <t>Q4. What is your height (in cm)?</t>
  </si>
  <si>
    <t>Q5. What is your current waist measurement (in cm)?</t>
  </si>
  <si>
    <t>Waist to Height Ratio =</t>
  </si>
  <si>
    <t>Q6. Do you currently smoke or vape?</t>
  </si>
  <si>
    <t>Q7. On average, how much time do you spend on physical activity in a week? Examples are housework, cycling, jogging, brisk-walking, swimming &amp; playing sports.</t>
  </si>
  <si>
    <t>Q8. Have you ever been told by your doctor that you have high blood pressure (hypertension)?</t>
  </si>
  <si>
    <t>Q9. Have you ever been told by your doctor that you have diabetes?</t>
  </si>
  <si>
    <t>Q10. Have you ever been told by your doctor that you have high cholesterol?</t>
  </si>
  <si>
    <t>Family Hx CVD</t>
  </si>
  <si>
    <t>Meets recommendation</t>
  </si>
  <si>
    <t xml:space="preserve">You need to keep moving more. For the average healthy individual, it is recommended to do regular exercise (of moderate intensity) 150 minutes spread over a week or 30 minutes a day for 5 days, or a pedometer reading of 10,000 steps daily. 
</t>
  </si>
  <si>
    <t>It is advisable for you to quit.  If you need assistance to quit smoking , you can see a doctor to discuss more about it. Smoking cessation services information (link)</t>
  </si>
  <si>
    <t>Having a positive family history of any of these conditions puts you at a higher risk of developing cardiovascular diseases.  Please ensure to mention this when you see your doctor.</t>
  </si>
  <si>
    <t>No colour</t>
  </si>
  <si>
    <t>Q11.  Is there any history of cardiovascular diseases (high blood pressure, heart attack, heart failure, stroke), high cholesterol, diabetes in your family?</t>
  </si>
  <si>
    <t xml:space="preserve">Please insert your DOB = </t>
  </si>
  <si>
    <t>(auto-calculated)</t>
  </si>
  <si>
    <t>Please select:</t>
  </si>
  <si>
    <t>Insert here:</t>
  </si>
  <si>
    <r>
      <t xml:space="preserve">Please fill in </t>
    </r>
    <r>
      <rPr>
        <b/>
        <sz val="11"/>
        <color indexed="8"/>
        <rFont val="Calibri"/>
        <family val="2"/>
      </rPr>
      <t>ALL</t>
    </r>
    <r>
      <rPr>
        <sz val="11"/>
        <color theme="1"/>
        <rFont val="Calibri"/>
        <family val="2"/>
      </rPr>
      <t xml:space="preserve"> the questions below.</t>
    </r>
  </si>
  <si>
    <t>Based on the information you have given, you have been found to have at least one risk factor towards developing cardiovascular diseases. If you have not had health check in the last three years, it is recommended that you visit your doctor for counselling and screening</t>
  </si>
  <si>
    <t>Based on the information you have given, you have been identified to be at lower risk of developing cardiovascular diseases.  However your risk level may change if your lifestyle or behaviour change. It is recommended that you continue to stay active, reduce sugar consumption, maintain healthy bodyweight</t>
  </si>
  <si>
    <t xml:space="preserve">Recommended to get your blood pressure, fasting blood sugar, cholesterol levels checked if you have never done so or the last check was 3 years ago  </t>
  </si>
  <si>
    <t xml:space="preserve">Your BMI level puts you at a higher risk of NCDs.  Aim to lose 0.5kg every week until you reach a healthy BMI &lt;25kg/m2. </t>
  </si>
  <si>
    <t>Your waist height ratio is &gt;0.5. Aim to keep your waist height ratio &lt;0.5. For women, keep your waist circumference equal or less than 80 cm</t>
  </si>
  <si>
    <t>Your waist height ratio is &gt;0.5. Aim to keep your waist height ratio &lt;0.5. For men, keep your waist circumference equal or less than 90 cm</t>
  </si>
  <si>
    <t>You should see your doctor for follow up to ensure that your blood pressure is well controlled. Your doctor can let you know which levels to set for yourself.</t>
  </si>
  <si>
    <t xml:space="preserve">You should see your doctor for follow up to ensure that your blood cholesterol is well controlled. </t>
  </si>
  <si>
    <t>Disclaimer:  This assessment tool only takes into account the information given.  It identifies any risk factor that can contribute towards developing cardiovascular diseases.</t>
  </si>
  <si>
    <t>You should see your doctor for follow up to ensure that your blood glucose is well controlled. You can keep your fasting blood glucose levels in control as per diabetes self care guideline (link)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</si>
</sst>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 yyyy"/>
    <numFmt numFmtId="165" formatCode="0.0"/>
  </numFmts>
  <fonts count="45">
    <font>
      <sz val="11"/>
      <color theme="1"/>
      <name val="Calibri"/>
      <family val="2"/>
    </font>
    <font>
      <sz val="11"/>
      <color indexed="8"/>
      <name val="Calibri"/>
      <family val="2"/>
    </font>
    <font>
      <sz val="11"/>
      <color indexed="10"/>
      <name val="Calibri"/>
      <family val="2"/>
    </font>
    <font>
      <b/>
      <sz val="11"/>
      <color indexed="8"/>
      <name val="Calibri"/>
      <family val="2"/>
    </font>
    <font>
      <sz val="11"/>
      <color indexed="9"/>
      <name val="Calibri"/>
      <family val="2"/>
    </font>
    <font>
      <b/>
      <sz val="16"/>
      <color indexed="8"/>
      <name val="Calibri"/>
      <family val="2"/>
    </font>
    <font>
      <b/>
      <sz val="14"/>
      <color indexed="8"/>
      <name val="Calibri"/>
      <family val="2"/>
    </font>
    <font>
      <sz val="14"/>
      <color indexed="8"/>
      <name val="Calibri"/>
      <family val="2"/>
    </font>
    <font>
      <b/>
      <sz val="11"/>
      <color indexed="10"/>
      <name val="Calibri"/>
      <family val="2"/>
    </font>
    <font>
      <i/>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b/>
      <sz val="16"/>
      <color theme="1"/>
      <name val="Calibri"/>
      <family val="2"/>
    </font>
    <font>
      <sz val="14"/>
      <color theme="1"/>
      <name val="Calibri"/>
      <family val="2"/>
    </font>
    <font>
      <i/>
      <sz val="11"/>
      <color rgb="FFFF0000"/>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9">
    <xf numFmtId="0" fontId="0" fillId="0" borderId="0" xfId="0" applyFont="1" applyAlignment="1">
      <alignment/>
    </xf>
    <xf numFmtId="0" fontId="38" fillId="0" borderId="0" xfId="0" applyFont="1" applyAlignment="1">
      <alignment/>
    </xf>
    <xf numFmtId="0" fontId="38"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wrapText="1"/>
    </xf>
    <xf numFmtId="1" fontId="0" fillId="0" borderId="0" xfId="0" applyNumberFormat="1" applyAlignment="1">
      <alignment/>
    </xf>
    <xf numFmtId="0" fontId="0" fillId="0" borderId="0" xfId="0" applyAlignment="1">
      <alignment horizontal="right"/>
    </xf>
    <xf numFmtId="0" fontId="40" fillId="0" borderId="0" xfId="0" applyFont="1" applyAlignment="1">
      <alignment/>
    </xf>
    <xf numFmtId="2" fontId="0" fillId="0" borderId="0" xfId="0" applyNumberFormat="1" applyBorder="1" applyAlignment="1">
      <alignment horizontal="left" vertical="top"/>
    </xf>
    <xf numFmtId="0" fontId="0" fillId="0" borderId="0" xfId="0" applyBorder="1" applyAlignment="1">
      <alignment vertical="top"/>
    </xf>
    <xf numFmtId="0" fontId="0" fillId="33" borderId="10" xfId="0" applyFill="1" applyBorder="1" applyAlignment="1" applyProtection="1">
      <alignment vertical="center" wrapText="1"/>
      <protection locked="0"/>
    </xf>
    <xf numFmtId="1" fontId="0" fillId="33" borderId="10" xfId="0" applyNumberFormat="1" applyFill="1" applyBorder="1" applyAlignment="1" applyProtection="1">
      <alignment vertical="center" wrapText="1"/>
      <protection locked="0"/>
    </xf>
    <xf numFmtId="0" fontId="39" fillId="0" borderId="0" xfId="0" applyFont="1" applyAlignment="1">
      <alignment/>
    </xf>
    <xf numFmtId="164" fontId="0" fillId="34" borderId="10" xfId="0" applyNumberFormat="1" applyFill="1" applyBorder="1" applyAlignment="1" applyProtection="1">
      <alignment vertical="center" wrapText="1"/>
      <protection locked="0"/>
    </xf>
    <xf numFmtId="0" fontId="0" fillId="0" borderId="0" xfId="0" applyBorder="1" applyAlignment="1" applyProtection="1">
      <alignment vertical="center" wrapText="1"/>
      <protection/>
    </xf>
    <xf numFmtId="2" fontId="0" fillId="0" borderId="10" xfId="0" applyNumberFormat="1" applyBorder="1" applyAlignment="1" applyProtection="1">
      <alignment/>
      <protection/>
    </xf>
    <xf numFmtId="0" fontId="38" fillId="0" borderId="0" xfId="0" applyFont="1" applyBorder="1" applyAlignment="1">
      <alignment wrapText="1"/>
    </xf>
    <xf numFmtId="0" fontId="38" fillId="0" borderId="0" xfId="0" applyFont="1" applyBorder="1" applyAlignment="1">
      <alignment vertical="top" wrapText="1"/>
    </xf>
    <xf numFmtId="0" fontId="0" fillId="0" borderId="0" xfId="0" applyFont="1" applyBorder="1" applyAlignment="1">
      <alignment/>
    </xf>
    <xf numFmtId="0" fontId="38" fillId="0" borderId="0" xfId="0" applyFont="1" applyBorder="1" applyAlignment="1">
      <alignment horizontal="left" vertical="top" wrapText="1"/>
    </xf>
    <xf numFmtId="0" fontId="38" fillId="0" borderId="0" xfId="0" applyFont="1" applyBorder="1" applyAlignment="1">
      <alignment horizontal="left" vertical="center" wrapText="1"/>
    </xf>
    <xf numFmtId="0" fontId="0" fillId="0" borderId="0" xfId="0" applyAlignment="1" applyProtection="1">
      <alignment/>
      <protection/>
    </xf>
    <xf numFmtId="0" fontId="38" fillId="0" borderId="0" xfId="0" applyFont="1" applyBorder="1" applyAlignment="1" applyProtection="1">
      <alignment vertical="center" wrapText="1"/>
      <protection/>
    </xf>
    <xf numFmtId="0" fontId="38" fillId="0" borderId="0" xfId="0" applyFont="1" applyAlignment="1" applyProtection="1">
      <alignment/>
      <protection/>
    </xf>
    <xf numFmtId="165" fontId="0" fillId="0" borderId="0" xfId="0" applyNumberFormat="1" applyBorder="1" applyAlignment="1">
      <alignment horizontal="left" vertical="top"/>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1" fillId="0" borderId="0" xfId="0" applyFont="1" applyBorder="1" applyAlignment="1">
      <alignment/>
    </xf>
    <xf numFmtId="0" fontId="0" fillId="0" borderId="0" xfId="0" applyBorder="1" applyAlignment="1">
      <alignment/>
    </xf>
    <xf numFmtId="0" fontId="0" fillId="0" borderId="15" xfId="0" applyBorder="1" applyAlignment="1">
      <alignment/>
    </xf>
    <xf numFmtId="0" fontId="40" fillId="0" borderId="0" xfId="0" applyFont="1" applyBorder="1" applyAlignment="1">
      <alignment/>
    </xf>
    <xf numFmtId="0" fontId="41" fillId="0" borderId="15" xfId="0" applyFont="1" applyFill="1" applyBorder="1" applyAlignment="1">
      <alignment vertical="center" wrapText="1"/>
    </xf>
    <xf numFmtId="0" fontId="40" fillId="0" borderId="0" xfId="0" applyFont="1" applyBorder="1" applyAlignment="1">
      <alignment horizontal="center"/>
    </xf>
    <xf numFmtId="0" fontId="42" fillId="0" borderId="0" xfId="0" applyFont="1" applyBorder="1" applyAlignment="1">
      <alignment/>
    </xf>
    <xf numFmtId="0" fontId="38" fillId="0" borderId="0" xfId="0" applyFont="1" applyBorder="1" applyAlignment="1">
      <alignment horizontal="center" vertical="top"/>
    </xf>
    <xf numFmtId="0" fontId="0" fillId="0" borderId="0" xfId="0" applyFont="1" applyBorder="1" applyAlignment="1">
      <alignment wrapText="1"/>
    </xf>
    <xf numFmtId="0" fontId="0" fillId="0" borderId="0" xfId="0" applyBorder="1" applyAlignment="1">
      <alignment horizontal="left" vertical="top"/>
    </xf>
    <xf numFmtId="0" fontId="38" fillId="0" borderId="0" xfId="0" applyFont="1" applyBorder="1" applyAlignment="1">
      <alignment horizontal="center"/>
    </xf>
    <xf numFmtId="0" fontId="38" fillId="0" borderId="0" xfId="0" applyFont="1" applyBorder="1" applyAlignment="1">
      <alignment horizontal="center" wrapText="1"/>
    </xf>
    <xf numFmtId="0" fontId="0" fillId="0" borderId="0" xfId="0" applyBorder="1" applyAlignment="1">
      <alignment vertical="top"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vertical="top" wrapText="1"/>
      <protection/>
    </xf>
    <xf numFmtId="0" fontId="0" fillId="0" borderId="0" xfId="0" applyFont="1" applyBorder="1" applyAlignment="1" applyProtection="1">
      <alignment horizontal="right"/>
      <protection/>
    </xf>
    <xf numFmtId="0" fontId="38" fillId="0" borderId="0" xfId="0" applyFont="1" applyBorder="1" applyAlignment="1" applyProtection="1">
      <alignment horizontal="right"/>
      <protection/>
    </xf>
    <xf numFmtId="164" fontId="43" fillId="0" borderId="0" xfId="0" applyNumberFormat="1" applyFont="1" applyBorder="1" applyAlignment="1" applyProtection="1">
      <alignment horizontal="center"/>
      <protection/>
    </xf>
    <xf numFmtId="0" fontId="38" fillId="0" borderId="0" xfId="0" applyFont="1" applyBorder="1" applyAlignment="1" applyProtection="1">
      <alignment/>
      <protection/>
    </xf>
    <xf numFmtId="0" fontId="0" fillId="0" borderId="0" xfId="0" applyBorder="1" applyAlignment="1" applyProtection="1">
      <alignment horizontal="right"/>
      <protection/>
    </xf>
    <xf numFmtId="0" fontId="38" fillId="0" borderId="0" xfId="0" applyFont="1" applyBorder="1" applyAlignment="1" applyProtection="1">
      <alignment horizontal="center"/>
      <protection/>
    </xf>
    <xf numFmtId="0" fontId="38" fillId="0" borderId="15" xfId="0" applyFont="1" applyBorder="1" applyAlignment="1" applyProtection="1">
      <alignment/>
      <protection/>
    </xf>
    <xf numFmtId="0" fontId="44" fillId="0" borderId="14"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165" fontId="0" fillId="0" borderId="10" xfId="0" applyNumberFormat="1" applyBorder="1" applyAlignment="1" applyProtection="1">
      <alignment/>
      <protection/>
    </xf>
    <xf numFmtId="0" fontId="38" fillId="0" borderId="0" xfId="0" applyFont="1" applyBorder="1" applyAlignment="1" applyProtection="1">
      <alignment horizontal="left" wrapText="1"/>
      <protection/>
    </xf>
    <xf numFmtId="0" fontId="38" fillId="0" borderId="0" xfId="0" applyFont="1" applyBorder="1" applyAlignment="1" applyProtection="1">
      <alignment horizontal="left"/>
      <protection/>
    </xf>
    <xf numFmtId="0" fontId="41" fillId="0" borderId="0" xfId="0" applyFont="1" applyBorder="1" applyAlignment="1" applyProtection="1">
      <alignment horizontal="left"/>
      <protection/>
    </xf>
    <xf numFmtId="0" fontId="0" fillId="0" borderId="0" xfId="0" applyBorder="1" applyAlignment="1" applyProtection="1">
      <alignment horizontal="left" vertical="top" wrapText="1"/>
      <protection/>
    </xf>
    <xf numFmtId="0" fontId="39" fillId="0" borderId="0" xfId="0" applyFont="1" applyBorder="1" applyAlignment="1" applyProtection="1">
      <alignment horizontal="left" vertical="center" wrapText="1"/>
      <protection/>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24" fillId="0" borderId="17"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2">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00B050"/>
        </patternFill>
      </fill>
    </dxf>
    <dxf>
      <fill>
        <patternFill>
          <bgColor rgb="FFFF0000"/>
        </patternFill>
      </fill>
    </dxf>
    <dxf>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ssessment!A1" /></Relationships>
</file>

<file path=xl/drawings/_rels/drawing2.xml.rels><?xml version="1.0" encoding="utf-8" standalone="yes"?><Relationships xmlns="http://schemas.openxmlformats.org/package/2006/relationships"><Relationship Id="rId1" Type="http://schemas.openxmlformats.org/officeDocument/2006/relationships/hyperlink" Target="#Questions!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65</xdr:row>
      <xdr:rowOff>47625</xdr:rowOff>
    </xdr:from>
    <xdr:to>
      <xdr:col>2</xdr:col>
      <xdr:colOff>904875</xdr:colOff>
      <xdr:row>67</xdr:row>
      <xdr:rowOff>85725</xdr:rowOff>
    </xdr:to>
    <xdr:sp>
      <xdr:nvSpPr>
        <xdr:cNvPr id="1" name="Rounded Rectangle 2">
          <a:hlinkClick r:id="rId1"/>
        </xdr:cNvPr>
        <xdr:cNvSpPr>
          <a:spLocks/>
        </xdr:cNvSpPr>
      </xdr:nvSpPr>
      <xdr:spPr>
        <a:xfrm>
          <a:off x="2171700" y="13115925"/>
          <a:ext cx="904875" cy="400050"/>
        </a:xfrm>
        <a:prstGeom prst="roundRect">
          <a:avLst/>
        </a:prstGeom>
        <a:solidFill>
          <a:srgbClr val="F2F2F2"/>
        </a:solidFill>
        <a:ln w="12700" cmpd="sng">
          <a:solidFill>
            <a:srgbClr val="000000"/>
          </a:solidFill>
          <a:headEnd type="none"/>
          <a:tailEnd type="none"/>
        </a:ln>
      </xdr:spPr>
      <xdr:txBody>
        <a:bodyPr vertOverflow="clip" wrap="square"/>
        <a:p>
          <a:pPr algn="ctr">
            <a:defRPr/>
          </a:pPr>
          <a:r>
            <a:rPr lang="en-US" cap="none" sz="1800" b="1" i="0" u="none" baseline="0">
              <a:solidFill>
                <a:srgbClr val="000000"/>
              </a:solidFill>
              <a:latin typeface="Calibri"/>
              <a:ea typeface="Calibri"/>
              <a:cs typeface="Calibri"/>
            </a:rPr>
            <a:t>Submit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2</xdr:row>
      <xdr:rowOff>171450</xdr:rowOff>
    </xdr:from>
    <xdr:to>
      <xdr:col>4</xdr:col>
      <xdr:colOff>1466850</xdr:colOff>
      <xdr:row>4</xdr:row>
      <xdr:rowOff>85725</xdr:rowOff>
    </xdr:to>
    <xdr:sp>
      <xdr:nvSpPr>
        <xdr:cNvPr id="1" name="Rounded Rectangle 2">
          <a:hlinkClick r:id="rId1"/>
        </xdr:cNvPr>
        <xdr:cNvSpPr>
          <a:spLocks/>
        </xdr:cNvSpPr>
      </xdr:nvSpPr>
      <xdr:spPr>
        <a:xfrm>
          <a:off x="5143500" y="619125"/>
          <a:ext cx="857250" cy="409575"/>
        </a:xfrm>
        <a:prstGeom prst="roundRect">
          <a:avLst/>
        </a:prstGeom>
        <a:solidFill>
          <a:srgbClr val="F2F2F2"/>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Return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xdr:row>
      <xdr:rowOff>609600</xdr:rowOff>
    </xdr:from>
    <xdr:to>
      <xdr:col>3</xdr:col>
      <xdr:colOff>19050</xdr:colOff>
      <xdr:row>6</xdr:row>
      <xdr:rowOff>9525</xdr:rowOff>
    </xdr:to>
    <xdr:pic>
      <xdr:nvPicPr>
        <xdr:cNvPr id="1" name="Picture 1"/>
        <xdr:cNvPicPr preferRelativeResize="1">
          <a:picLocks noChangeAspect="1"/>
        </xdr:cNvPicPr>
      </xdr:nvPicPr>
      <xdr:blipFill>
        <a:blip r:embed="rId1"/>
        <a:stretch>
          <a:fillRect/>
        </a:stretch>
      </xdr:blipFill>
      <xdr:spPr>
        <a:xfrm>
          <a:off x="6010275" y="2438400"/>
          <a:ext cx="781050" cy="638175"/>
        </a:xfrm>
        <a:prstGeom prst="rect">
          <a:avLst/>
        </a:prstGeom>
        <a:noFill/>
        <a:ln w="9525" cmpd="sng">
          <a:noFill/>
        </a:ln>
      </xdr:spPr>
    </xdr:pic>
    <xdr:clientData/>
  </xdr:twoCellAnchor>
  <xdr:twoCellAnchor editAs="oneCell">
    <xdr:from>
      <xdr:col>2</xdr:col>
      <xdr:colOff>28575</xdr:colOff>
      <xdr:row>4</xdr:row>
      <xdr:rowOff>0</xdr:rowOff>
    </xdr:from>
    <xdr:to>
      <xdr:col>2</xdr:col>
      <xdr:colOff>771525</xdr:colOff>
      <xdr:row>5</xdr:row>
      <xdr:rowOff>9525</xdr:rowOff>
    </xdr:to>
    <xdr:pic>
      <xdr:nvPicPr>
        <xdr:cNvPr id="2" name="Picture 2"/>
        <xdr:cNvPicPr preferRelativeResize="1">
          <a:picLocks noChangeAspect="1"/>
        </xdr:cNvPicPr>
      </xdr:nvPicPr>
      <xdr:blipFill>
        <a:blip r:embed="rId2"/>
        <a:stretch>
          <a:fillRect/>
        </a:stretch>
      </xdr:blipFill>
      <xdr:spPr>
        <a:xfrm>
          <a:off x="6029325" y="1828800"/>
          <a:ext cx="742950"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alth%20Promotion%20Center%20(HPC)\Health%20Screening\Assessment%20tool%20for%20Brunei%20Screening%2020171120-latest%20v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70"/>
  <sheetViews>
    <sheetView showGridLines="0" tabSelected="1" zoomScaleSheetLayoutView="100" zoomScalePageLayoutView="0" workbookViewId="0" topLeftCell="A1">
      <selection activeCell="A1" sqref="A1"/>
    </sheetView>
  </sheetViews>
  <sheetFormatPr defaultColWidth="0" defaultRowHeight="15" zeroHeight="1"/>
  <cols>
    <col min="1" max="1" width="9.140625" style="21" customWidth="1"/>
    <col min="2" max="2" width="23.421875" style="21" bestFit="1" customWidth="1"/>
    <col min="3" max="3" width="20.00390625" style="21" customWidth="1"/>
    <col min="4" max="4" width="18.57421875" style="21" customWidth="1"/>
    <col min="5" max="5" width="11.57421875" style="21" bestFit="1" customWidth="1"/>
    <col min="6" max="6" width="9.140625" style="21" customWidth="1"/>
    <col min="7" max="7" width="0.13671875" style="21" customWidth="1"/>
    <col min="8" max="10" width="0" style="21" hidden="1" customWidth="1"/>
    <col min="11" max="16384" width="9.140625" style="21" hidden="1" customWidth="1"/>
  </cols>
  <sheetData>
    <row r="1" spans="1:6" ht="14.25">
      <c r="A1" s="45"/>
      <c r="B1" s="46"/>
      <c r="C1" s="46"/>
      <c r="D1" s="46"/>
      <c r="E1" s="46"/>
      <c r="F1" s="47"/>
    </row>
    <row r="2" spans="1:6" ht="21">
      <c r="A2" s="48"/>
      <c r="B2" s="66" t="s">
        <v>33</v>
      </c>
      <c r="C2" s="66"/>
      <c r="D2" s="66"/>
      <c r="E2" s="66"/>
      <c r="F2" s="49"/>
    </row>
    <row r="3" spans="1:6" ht="14.25">
      <c r="A3" s="48"/>
      <c r="B3" s="50"/>
      <c r="C3" s="50"/>
      <c r="D3" s="50"/>
      <c r="E3" s="50"/>
      <c r="F3" s="49"/>
    </row>
    <row r="4" spans="1:6" ht="15" customHeight="1">
      <c r="A4" s="48"/>
      <c r="B4" s="68" t="s">
        <v>66</v>
      </c>
      <c r="C4" s="68"/>
      <c r="D4" s="68"/>
      <c r="E4" s="68"/>
      <c r="F4" s="49"/>
    </row>
    <row r="5" spans="1:6" ht="14.25">
      <c r="A5" s="48"/>
      <c r="B5" s="68"/>
      <c r="C5" s="68"/>
      <c r="D5" s="68"/>
      <c r="E5" s="68"/>
      <c r="F5" s="49"/>
    </row>
    <row r="6" spans="1:6" ht="36.75" customHeight="1">
      <c r="A6" s="48"/>
      <c r="B6" s="68"/>
      <c r="C6" s="68"/>
      <c r="D6" s="68"/>
      <c r="E6" s="68"/>
      <c r="F6" s="49"/>
    </row>
    <row r="7" spans="1:6" ht="14.25">
      <c r="A7" s="48"/>
      <c r="B7" s="50"/>
      <c r="C7" s="50"/>
      <c r="D7" s="50"/>
      <c r="E7" s="50"/>
      <c r="F7" s="49"/>
    </row>
    <row r="8" spans="1:6" ht="15" customHeight="1">
      <c r="A8" s="48"/>
      <c r="B8" s="67" t="s">
        <v>57</v>
      </c>
      <c r="C8" s="67"/>
      <c r="D8" s="67"/>
      <c r="E8" s="67"/>
      <c r="F8" s="49"/>
    </row>
    <row r="9" spans="1:6" ht="14.25">
      <c r="A9" s="48"/>
      <c r="B9" s="51"/>
      <c r="C9" s="51"/>
      <c r="D9" s="51"/>
      <c r="E9" s="51"/>
      <c r="F9" s="49"/>
    </row>
    <row r="10" spans="1:6" ht="14.25">
      <c r="A10" s="48"/>
      <c r="B10" s="50"/>
      <c r="C10" s="50"/>
      <c r="D10" s="50"/>
      <c r="E10" s="50"/>
      <c r="F10" s="49"/>
    </row>
    <row r="11" spans="1:6" ht="14.25">
      <c r="A11" s="48"/>
      <c r="B11" s="50"/>
      <c r="C11" s="50"/>
      <c r="D11" s="50"/>
      <c r="E11" s="50"/>
      <c r="F11" s="49"/>
    </row>
    <row r="12" spans="1:6" ht="14.25">
      <c r="A12" s="48"/>
      <c r="B12" s="65" t="s">
        <v>34</v>
      </c>
      <c r="C12" s="65"/>
      <c r="D12" s="50"/>
      <c r="E12" s="50"/>
      <c r="F12" s="49"/>
    </row>
    <row r="13" spans="1:6" ht="14.25">
      <c r="A13" s="48"/>
      <c r="B13" s="50"/>
      <c r="C13" s="50"/>
      <c r="D13" s="50"/>
      <c r="E13" s="50"/>
      <c r="F13" s="49"/>
    </row>
    <row r="14" spans="1:6" ht="20.25" customHeight="1">
      <c r="A14" s="48"/>
      <c r="B14" s="52" t="s">
        <v>53</v>
      </c>
      <c r="C14" s="13"/>
      <c r="D14" s="50"/>
      <c r="E14" s="50"/>
      <c r="F14" s="49"/>
    </row>
    <row r="15" spans="1:6" ht="14.25">
      <c r="A15" s="48"/>
      <c r="B15" s="50"/>
      <c r="C15" s="50"/>
      <c r="D15" s="50"/>
      <c r="E15" s="50"/>
      <c r="F15" s="49"/>
    </row>
    <row r="16" spans="1:6" ht="14.25">
      <c r="A16" s="48"/>
      <c r="B16" s="53" t="s">
        <v>35</v>
      </c>
      <c r="C16" s="14">
        <f ca="1">IF(C14="","",INT((TODAY()-C14)/365))</f>
      </c>
      <c r="D16" s="54" t="s">
        <v>54</v>
      </c>
      <c r="E16" s="50"/>
      <c r="F16" s="49"/>
    </row>
    <row r="17" spans="1:6" ht="14.25">
      <c r="A17" s="48"/>
      <c r="B17" s="50"/>
      <c r="C17" s="50"/>
      <c r="D17" s="50"/>
      <c r="E17" s="50"/>
      <c r="F17" s="49"/>
    </row>
    <row r="18" spans="1:6" ht="14.25">
      <c r="A18" s="48"/>
      <c r="B18" s="55" t="s">
        <v>36</v>
      </c>
      <c r="C18" s="22"/>
      <c r="D18" s="50"/>
      <c r="E18" s="50"/>
      <c r="F18" s="49"/>
    </row>
    <row r="19" spans="1:6" ht="14.25">
      <c r="A19" s="48"/>
      <c r="B19" s="50"/>
      <c r="C19" s="50"/>
      <c r="D19" s="50"/>
      <c r="E19" s="50"/>
      <c r="F19" s="49"/>
    </row>
    <row r="20" spans="1:6" ht="14.25">
      <c r="A20" s="48"/>
      <c r="B20" s="56" t="s">
        <v>55</v>
      </c>
      <c r="C20" s="10"/>
      <c r="D20" s="50"/>
      <c r="E20" s="50"/>
      <c r="F20" s="49"/>
    </row>
    <row r="21" spans="1:6" ht="14.25">
      <c r="A21" s="48"/>
      <c r="B21" s="50"/>
      <c r="C21" s="50"/>
      <c r="D21" s="50"/>
      <c r="E21" s="50"/>
      <c r="F21" s="49"/>
    </row>
    <row r="22" spans="1:6" ht="14.25">
      <c r="A22" s="48"/>
      <c r="B22" s="65" t="s">
        <v>37</v>
      </c>
      <c r="C22" s="65"/>
      <c r="D22" s="65"/>
      <c r="E22" s="50"/>
      <c r="F22" s="49"/>
    </row>
    <row r="23" spans="1:6" ht="14.25">
      <c r="A23" s="48"/>
      <c r="B23" s="50"/>
      <c r="C23" s="50"/>
      <c r="D23" s="50"/>
      <c r="E23" s="50"/>
      <c r="F23" s="49"/>
    </row>
    <row r="24" spans="1:6" ht="14.25">
      <c r="A24" s="48"/>
      <c r="B24" s="56" t="s">
        <v>56</v>
      </c>
      <c r="C24" s="11"/>
      <c r="D24" s="50"/>
      <c r="E24" s="50"/>
      <c r="F24" s="49"/>
    </row>
    <row r="25" spans="1:6" ht="14.25">
      <c r="A25" s="48"/>
      <c r="B25" s="50"/>
      <c r="C25" s="50"/>
      <c r="D25" s="50"/>
      <c r="E25" s="50"/>
      <c r="F25" s="49"/>
    </row>
    <row r="26" spans="1:6" ht="14.25">
      <c r="A26" s="48"/>
      <c r="B26" s="65" t="s">
        <v>38</v>
      </c>
      <c r="C26" s="65"/>
      <c r="D26" s="50"/>
      <c r="E26" s="50"/>
      <c r="F26" s="49"/>
    </row>
    <row r="27" spans="1:6" ht="14.25">
      <c r="A27" s="48"/>
      <c r="B27" s="50"/>
      <c r="C27" s="50"/>
      <c r="D27" s="50"/>
      <c r="E27" s="50"/>
      <c r="F27" s="49"/>
    </row>
    <row r="28" spans="1:6" ht="14.25">
      <c r="A28" s="48"/>
      <c r="B28" s="56" t="s">
        <v>56</v>
      </c>
      <c r="C28" s="11"/>
      <c r="D28" s="50"/>
      <c r="E28" s="14"/>
      <c r="F28" s="49"/>
    </row>
    <row r="29" spans="1:6" ht="14.25">
      <c r="A29" s="48"/>
      <c r="B29" s="50"/>
      <c r="C29" s="50"/>
      <c r="D29" s="50"/>
      <c r="E29" s="50"/>
      <c r="F29" s="49"/>
    </row>
    <row r="30" spans="1:6" ht="14.25">
      <c r="A30" s="48"/>
      <c r="B30" s="57" t="s">
        <v>31</v>
      </c>
      <c r="C30" s="63">
        <f>IF(OR(C24="",C28=""),"",(C24/((C28/100)^2)))</f>
      </c>
      <c r="D30" s="50"/>
      <c r="E30" s="50"/>
      <c r="F30" s="49"/>
    </row>
    <row r="31" spans="1:6" ht="14.25">
      <c r="A31" s="48"/>
      <c r="B31" s="50"/>
      <c r="C31" s="50"/>
      <c r="D31" s="50"/>
      <c r="E31" s="50"/>
      <c r="F31" s="49"/>
    </row>
    <row r="32" spans="1:6" ht="14.25">
      <c r="A32" s="48"/>
      <c r="B32" s="65" t="s">
        <v>39</v>
      </c>
      <c r="C32" s="65"/>
      <c r="D32" s="65"/>
      <c r="E32" s="65"/>
      <c r="F32" s="49"/>
    </row>
    <row r="33" spans="1:6" ht="14.25">
      <c r="A33" s="48"/>
      <c r="B33" s="50"/>
      <c r="C33" s="50"/>
      <c r="D33" s="50"/>
      <c r="E33" s="50"/>
      <c r="F33" s="49"/>
    </row>
    <row r="34" spans="1:6" ht="14.25">
      <c r="A34" s="48"/>
      <c r="B34" s="56" t="s">
        <v>56</v>
      </c>
      <c r="C34" s="11"/>
      <c r="D34" s="50"/>
      <c r="E34" s="50"/>
      <c r="F34" s="49"/>
    </row>
    <row r="35" spans="1:6" ht="14.25">
      <c r="A35" s="48"/>
      <c r="B35" s="50"/>
      <c r="C35" s="50"/>
      <c r="D35" s="50"/>
      <c r="E35" s="50"/>
      <c r="F35" s="49"/>
    </row>
    <row r="36" spans="1:6" ht="17.25" customHeight="1">
      <c r="A36" s="48"/>
      <c r="B36" s="64" t="s">
        <v>40</v>
      </c>
      <c r="C36" s="50"/>
      <c r="D36" s="50"/>
      <c r="E36" s="50"/>
      <c r="F36" s="49"/>
    </row>
    <row r="37" spans="1:6" ht="14.25">
      <c r="A37" s="48"/>
      <c r="B37" s="64"/>
      <c r="C37" s="15">
        <f>IF(OR(C34="",C28=""),"",(C34/C28))</f>
      </c>
      <c r="D37" s="50"/>
      <c r="E37" s="50"/>
      <c r="F37" s="49"/>
    </row>
    <row r="38" spans="1:6" ht="14.25">
      <c r="A38" s="48"/>
      <c r="B38" s="50"/>
      <c r="C38" s="50"/>
      <c r="D38" s="50"/>
      <c r="E38" s="50"/>
      <c r="F38" s="49"/>
    </row>
    <row r="39" spans="1:6" ht="14.25">
      <c r="A39" s="48"/>
      <c r="B39" s="65" t="s">
        <v>41</v>
      </c>
      <c r="C39" s="65"/>
      <c r="D39" s="65"/>
      <c r="E39" s="50"/>
      <c r="F39" s="49"/>
    </row>
    <row r="40" spans="1:6" ht="14.25">
      <c r="A40" s="48"/>
      <c r="B40" s="50"/>
      <c r="C40" s="50"/>
      <c r="D40" s="50"/>
      <c r="E40" s="50"/>
      <c r="F40" s="49"/>
    </row>
    <row r="41" spans="1:6" ht="14.25">
      <c r="A41" s="48"/>
      <c r="B41" s="56" t="s">
        <v>55</v>
      </c>
      <c r="C41" s="10"/>
      <c r="D41" s="50"/>
      <c r="E41" s="50"/>
      <c r="F41" s="49"/>
    </row>
    <row r="42" spans="1:6" ht="14.25">
      <c r="A42" s="48"/>
      <c r="B42" s="50"/>
      <c r="C42" s="50"/>
      <c r="D42" s="50"/>
      <c r="E42" s="50"/>
      <c r="F42" s="49"/>
    </row>
    <row r="43" spans="1:6" ht="44.25" customHeight="1">
      <c r="A43" s="48"/>
      <c r="B43" s="64" t="s">
        <v>42</v>
      </c>
      <c r="C43" s="64"/>
      <c r="D43" s="64"/>
      <c r="E43" s="64"/>
      <c r="F43" s="49"/>
    </row>
    <row r="44" spans="1:6" ht="14.25">
      <c r="A44" s="48"/>
      <c r="B44" s="50"/>
      <c r="C44" s="50"/>
      <c r="D44" s="50"/>
      <c r="E44" s="50"/>
      <c r="F44" s="49"/>
    </row>
    <row r="45" spans="1:6" ht="14.25">
      <c r="A45" s="48"/>
      <c r="B45" s="56" t="s">
        <v>55</v>
      </c>
      <c r="C45" s="10"/>
      <c r="D45" s="50"/>
      <c r="E45" s="50"/>
      <c r="F45" s="49"/>
    </row>
    <row r="46" spans="1:6" ht="14.25">
      <c r="A46" s="48"/>
      <c r="B46" s="50"/>
      <c r="C46" s="50"/>
      <c r="D46" s="50"/>
      <c r="E46" s="50"/>
      <c r="F46" s="49"/>
    </row>
    <row r="47" spans="1:6" ht="27.75" customHeight="1">
      <c r="A47" s="48"/>
      <c r="B47" s="64" t="s">
        <v>43</v>
      </c>
      <c r="C47" s="64"/>
      <c r="D47" s="64"/>
      <c r="E47" s="64"/>
      <c r="F47" s="49"/>
    </row>
    <row r="48" spans="1:6" ht="14.25">
      <c r="A48" s="48"/>
      <c r="B48" s="50"/>
      <c r="C48" s="50"/>
      <c r="D48" s="50"/>
      <c r="E48" s="50"/>
      <c r="F48" s="49"/>
    </row>
    <row r="49" spans="1:6" ht="14.25">
      <c r="A49" s="48"/>
      <c r="B49" s="56" t="s">
        <v>55</v>
      </c>
      <c r="C49" s="10"/>
      <c r="D49" s="50"/>
      <c r="E49" s="50"/>
      <c r="F49" s="49"/>
    </row>
    <row r="50" spans="1:6" ht="14.25">
      <c r="A50" s="48"/>
      <c r="B50" s="50"/>
      <c r="C50" s="50"/>
      <c r="D50" s="50"/>
      <c r="E50" s="50"/>
      <c r="F50" s="49"/>
    </row>
    <row r="51" spans="1:6" ht="15" customHeight="1">
      <c r="A51" s="48"/>
      <c r="B51" s="64" t="s">
        <v>44</v>
      </c>
      <c r="C51" s="64"/>
      <c r="D51" s="64"/>
      <c r="E51" s="64"/>
      <c r="F51" s="49"/>
    </row>
    <row r="52" spans="1:6" ht="14.25">
      <c r="A52" s="48"/>
      <c r="B52" s="64"/>
      <c r="C52" s="64"/>
      <c r="D52" s="64"/>
      <c r="E52" s="64"/>
      <c r="F52" s="49"/>
    </row>
    <row r="53" spans="1:6" ht="14.25">
      <c r="A53" s="48"/>
      <c r="B53" s="50"/>
      <c r="C53" s="50"/>
      <c r="D53" s="50"/>
      <c r="E53" s="50"/>
      <c r="F53" s="49"/>
    </row>
    <row r="54" spans="1:6" ht="14.25">
      <c r="A54" s="48"/>
      <c r="B54" s="56" t="s">
        <v>55</v>
      </c>
      <c r="C54" s="10"/>
      <c r="D54" s="50"/>
      <c r="E54" s="50"/>
      <c r="F54" s="49"/>
    </row>
    <row r="55" spans="1:6" ht="14.25">
      <c r="A55" s="48"/>
      <c r="B55" s="50"/>
      <c r="C55" s="50"/>
      <c r="D55" s="50"/>
      <c r="E55" s="50"/>
      <c r="F55" s="49"/>
    </row>
    <row r="56" spans="1:6" ht="15" customHeight="1">
      <c r="A56" s="48"/>
      <c r="B56" s="64" t="s">
        <v>45</v>
      </c>
      <c r="C56" s="64"/>
      <c r="D56" s="64"/>
      <c r="E56" s="64"/>
      <c r="F56" s="49"/>
    </row>
    <row r="57" spans="1:6" ht="14.25">
      <c r="A57" s="48"/>
      <c r="B57" s="64"/>
      <c r="C57" s="64"/>
      <c r="D57" s="64"/>
      <c r="E57" s="64"/>
      <c r="F57" s="49"/>
    </row>
    <row r="58" spans="1:6" ht="14.25">
      <c r="A58" s="48"/>
      <c r="B58" s="50"/>
      <c r="C58" s="50"/>
      <c r="D58" s="50"/>
      <c r="E58" s="50"/>
      <c r="F58" s="49"/>
    </row>
    <row r="59" spans="1:6" ht="14.25">
      <c r="A59" s="48"/>
      <c r="B59" s="56" t="s">
        <v>55</v>
      </c>
      <c r="C59" s="10"/>
      <c r="D59" s="50"/>
      <c r="E59" s="50"/>
      <c r="F59" s="49"/>
    </row>
    <row r="60" spans="1:6" ht="14.25">
      <c r="A60" s="48"/>
      <c r="B60" s="50"/>
      <c r="C60" s="50"/>
      <c r="D60" s="50"/>
      <c r="E60" s="50"/>
      <c r="F60" s="49"/>
    </row>
    <row r="61" spans="1:10" ht="32.25" customHeight="1">
      <c r="A61" s="48"/>
      <c r="B61" s="64" t="s">
        <v>52</v>
      </c>
      <c r="C61" s="64"/>
      <c r="D61" s="64"/>
      <c r="E61" s="64"/>
      <c r="F61" s="58"/>
      <c r="G61" s="23"/>
      <c r="H61" s="23"/>
      <c r="I61" s="23"/>
      <c r="J61" s="23"/>
    </row>
    <row r="62" spans="1:6" ht="14.25">
      <c r="A62" s="48"/>
      <c r="B62" s="55"/>
      <c r="C62" s="50"/>
      <c r="D62" s="50"/>
      <c r="E62" s="50"/>
      <c r="F62" s="49"/>
    </row>
    <row r="63" spans="1:6" ht="14.25">
      <c r="A63" s="48"/>
      <c r="B63" s="56" t="s">
        <v>55</v>
      </c>
      <c r="C63" s="10"/>
      <c r="D63" s="50"/>
      <c r="E63" s="50"/>
      <c r="F63" s="49"/>
    </row>
    <row r="64" spans="1:6" ht="14.25">
      <c r="A64" s="48"/>
      <c r="B64" s="55"/>
      <c r="C64" s="50"/>
      <c r="D64" s="50"/>
      <c r="E64" s="50"/>
      <c r="F64" s="49"/>
    </row>
    <row r="65" spans="1:6" ht="14.25">
      <c r="A65" s="48"/>
      <c r="B65" s="50"/>
      <c r="C65" s="50"/>
      <c r="D65" s="50"/>
      <c r="E65" s="50"/>
      <c r="F65" s="49"/>
    </row>
    <row r="66" spans="1:6" ht="14.25">
      <c r="A66" s="48"/>
      <c r="B66" s="50"/>
      <c r="C66" s="50"/>
      <c r="D66" s="50"/>
      <c r="E66" s="50"/>
      <c r="F66" s="49"/>
    </row>
    <row r="67" spans="1:6" ht="14.25">
      <c r="A67" s="48"/>
      <c r="B67" s="50"/>
      <c r="C67" s="50"/>
      <c r="D67" s="50"/>
      <c r="E67" s="50"/>
      <c r="F67" s="49"/>
    </row>
    <row r="68" spans="1:6" ht="14.25">
      <c r="A68" s="48"/>
      <c r="B68" s="50"/>
      <c r="C68" s="50"/>
      <c r="D68" s="50"/>
      <c r="E68" s="50"/>
      <c r="F68" s="49"/>
    </row>
    <row r="69" spans="1:6" ht="14.25">
      <c r="A69" s="59"/>
      <c r="B69" s="50"/>
      <c r="C69" s="50"/>
      <c r="D69" s="50"/>
      <c r="E69" s="50"/>
      <c r="F69" s="49"/>
    </row>
    <row r="70" spans="1:6" ht="15" thickBot="1">
      <c r="A70" s="60"/>
      <c r="B70" s="61"/>
      <c r="C70" s="61"/>
      <c r="D70" s="61"/>
      <c r="E70" s="61"/>
      <c r="F70" s="62"/>
    </row>
    <row r="71" ht="14.25" hidden="1"/>
  </sheetData>
  <sheetProtection sheet="1" objects="1" scenarios="1"/>
  <mergeCells count="14">
    <mergeCell ref="B61:E61"/>
    <mergeCell ref="B26:C26"/>
    <mergeCell ref="B2:E2"/>
    <mergeCell ref="B8:E8"/>
    <mergeCell ref="B12:C12"/>
    <mergeCell ref="B22:D22"/>
    <mergeCell ref="B4:E6"/>
    <mergeCell ref="B56:E57"/>
    <mergeCell ref="B32:E32"/>
    <mergeCell ref="B36:B37"/>
    <mergeCell ref="B39:D39"/>
    <mergeCell ref="B43:E43"/>
    <mergeCell ref="B47:E47"/>
    <mergeCell ref="B51:E52"/>
  </mergeCells>
  <conditionalFormatting sqref="E28">
    <cfRule type="expression" priority="1" dxfId="1">
      <formula>IF(D28="Overweight and above",TRUE,FALSE)</formula>
    </cfRule>
    <cfRule type="expression" priority="2" dxfId="27">
      <formula>IF(D28="Not overweight",TRUE,FALSE)</formula>
    </cfRule>
  </conditionalFormatting>
  <dataValidations count="7">
    <dataValidation type="whole" operator="greaterThan" allowBlank="1" showInputMessage="1" showErrorMessage="1" prompt="Please insert your waist measurement (in cm)" errorTitle="Insert your waist (in cm)" error="Please enter numerical numbers only" sqref="C34">
      <formula1>0</formula1>
    </dataValidation>
    <dataValidation type="whole" operator="greaterThan" allowBlank="1" showInputMessage="1" showErrorMessage="1" prompt="Please insert your height (in cm)" errorTitle="Enter your height (in cm)" error="Please enter numerical numbers only" sqref="C28">
      <formula1>0</formula1>
    </dataValidation>
    <dataValidation type="whole" operator="greaterThan" allowBlank="1" showInputMessage="1" showErrorMessage="1" prompt="Please insert your weight (in kg)" errorTitle="Enter your weight (in kg)" error="Please enter numerical numbers only" sqref="C24">
      <formula1>0</formula1>
    </dataValidation>
    <dataValidation type="list" allowBlank="1" showInputMessage="1" showErrorMessage="1" prompt="Please select" errorTitle="Error" error="Please choose from the list" sqref="C45">
      <formula1>"More than 150 min per week,Less than 150 min per week"</formula1>
    </dataValidation>
    <dataValidation type="list" allowBlank="1" showInputMessage="1" showErrorMessage="1" prompt="Please select" sqref="C63 C41 C49 C54 C59">
      <formula1>"Yes,No"</formula1>
    </dataValidation>
    <dataValidation type="list" allowBlank="1" showInputMessage="1" showErrorMessage="1" prompt="Please select" errorTitle="Error" error="Please select your gender" sqref="C20">
      <formula1>"Male,Female"</formula1>
    </dataValidation>
    <dataValidation type="custom" allowBlank="1" showInputMessage="1" showErrorMessage="1" prompt="Please input date in a month/day/year format&#10;E.g. 02/23/1987" errorTitle="Wrong date format" error="Please input date in a month/day/year format&#10;E.g. 02/23/1987" sqref="C14">
      <formula1>AND(ISNUMBER(C14),LEFT(CELL("format",C14),1)="D")</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43"/>
  <sheetViews>
    <sheetView showGridLines="0" zoomScale="90" zoomScaleNormal="90" zoomScaleSheetLayoutView="100" zoomScalePageLayoutView="0" workbookViewId="0" topLeftCell="A1">
      <selection activeCell="A1" sqref="A1"/>
    </sheetView>
  </sheetViews>
  <sheetFormatPr defaultColWidth="0" defaultRowHeight="15" zeroHeight="1"/>
  <cols>
    <col min="1" max="2" width="9.140625" style="0" customWidth="1"/>
    <col min="3" max="3" width="16.140625" style="0" customWidth="1"/>
    <col min="4" max="4" width="33.57421875" style="0" customWidth="1"/>
    <col min="5" max="5" width="90.57421875" style="0" customWidth="1"/>
    <col min="6" max="6" width="18.57421875" style="0" customWidth="1"/>
    <col min="7" max="7" width="0.42578125" style="0" customWidth="1"/>
    <col min="8" max="16384" width="9.140625" style="0" hidden="1" customWidth="1"/>
  </cols>
  <sheetData>
    <row r="1" spans="1:6" ht="14.25">
      <c r="A1" s="25"/>
      <c r="B1" s="26"/>
      <c r="C1" s="26"/>
      <c r="D1" s="26"/>
      <c r="E1" s="26"/>
      <c r="F1" s="27"/>
    </row>
    <row r="2" spans="1:6" ht="21">
      <c r="A2" s="28"/>
      <c r="B2" s="29" t="s">
        <v>26</v>
      </c>
      <c r="C2" s="30"/>
      <c r="D2" s="30"/>
      <c r="E2" s="30"/>
      <c r="F2" s="31"/>
    </row>
    <row r="3" spans="1:6" ht="21">
      <c r="A3" s="28"/>
      <c r="B3" s="29"/>
      <c r="C3" s="30"/>
      <c r="D3" s="30"/>
      <c r="E3" s="30"/>
      <c r="F3" s="31"/>
    </row>
    <row r="4" spans="1:6" ht="18">
      <c r="A4" s="28"/>
      <c r="B4" s="32" t="s">
        <v>30</v>
      </c>
      <c r="C4" s="30"/>
      <c r="D4" s="30"/>
      <c r="E4" s="30"/>
      <c r="F4" s="31"/>
    </row>
    <row r="5" spans="1:6" ht="18">
      <c r="A5" s="28"/>
      <c r="B5" s="32"/>
      <c r="C5" s="30"/>
      <c r="D5" s="30"/>
      <c r="E5" s="30"/>
      <c r="F5" s="31"/>
    </row>
    <row r="6" spans="1:6" ht="68.25" customHeight="1" thickBot="1">
      <c r="A6" s="28"/>
      <c r="B6" s="78" t="str">
        <f>IF(B7="","",(IF(B7=Recommendations!B3,"warn","tick")))</f>
        <v>tick</v>
      </c>
      <c r="C6" s="78"/>
      <c r="D6" s="78"/>
      <c r="E6" s="78"/>
      <c r="F6" s="31"/>
    </row>
    <row r="7" spans="1:6" ht="15" customHeight="1">
      <c r="A7" s="28"/>
      <c r="B7" s="69" t="str">
        <f>IF(OR(D17="",D18="",D21="",D24="",D27="",D29="",D31="",D33="",D35="",D38=""),"Please fill in ALL of your answers to get your overall assessment!",(IF(OR(D22="Overweight and above",D25="Abdominal obese",D27="Yes",D29="Does not meet recommendation",D31="Yes",D33="Yes",D35="Yes",D38="Yes"),Recommendations!B3,Recommendations!B4)))</f>
        <v>Please fill in ALL of your answers to get your overall assessment!</v>
      </c>
      <c r="C7" s="70"/>
      <c r="D7" s="70"/>
      <c r="E7" s="71"/>
      <c r="F7" s="33"/>
    </row>
    <row r="8" spans="1:6" ht="15" customHeight="1">
      <c r="A8" s="28"/>
      <c r="B8" s="72"/>
      <c r="C8" s="73"/>
      <c r="D8" s="73"/>
      <c r="E8" s="74"/>
      <c r="F8" s="33"/>
    </row>
    <row r="9" spans="1:6" ht="15" customHeight="1">
      <c r="A9" s="28"/>
      <c r="B9" s="72"/>
      <c r="C9" s="73"/>
      <c r="D9" s="73"/>
      <c r="E9" s="74"/>
      <c r="F9" s="33"/>
    </row>
    <row r="10" spans="1:6" ht="15" customHeight="1">
      <c r="A10" s="28"/>
      <c r="B10" s="72"/>
      <c r="C10" s="73"/>
      <c r="D10" s="73"/>
      <c r="E10" s="74"/>
      <c r="F10" s="33"/>
    </row>
    <row r="11" spans="1:6" ht="15" customHeight="1">
      <c r="A11" s="28"/>
      <c r="B11" s="72"/>
      <c r="C11" s="73"/>
      <c r="D11" s="73"/>
      <c r="E11" s="74"/>
      <c r="F11" s="33"/>
    </row>
    <row r="12" spans="1:6" ht="15" customHeight="1">
      <c r="A12" s="28"/>
      <c r="B12" s="72"/>
      <c r="C12" s="73"/>
      <c r="D12" s="73"/>
      <c r="E12" s="74"/>
      <c r="F12" s="33"/>
    </row>
    <row r="13" spans="1:6" ht="116.25" customHeight="1" thickBot="1">
      <c r="A13" s="28"/>
      <c r="B13" s="75"/>
      <c r="C13" s="76"/>
      <c r="D13" s="76"/>
      <c r="E13" s="77"/>
      <c r="F13" s="33"/>
    </row>
    <row r="14" spans="1:6" ht="18">
      <c r="A14" s="28"/>
      <c r="B14" s="32"/>
      <c r="C14" s="30"/>
      <c r="D14" s="30"/>
      <c r="E14" s="30"/>
      <c r="F14" s="31"/>
    </row>
    <row r="15" spans="1:6" ht="14.25">
      <c r="A15" s="28"/>
      <c r="B15" s="30"/>
      <c r="C15" s="30"/>
      <c r="D15" s="30"/>
      <c r="E15" s="30"/>
      <c r="F15" s="31"/>
    </row>
    <row r="16" spans="1:7" ht="18">
      <c r="A16" s="28"/>
      <c r="B16" s="34" t="s">
        <v>27</v>
      </c>
      <c r="C16" s="35"/>
      <c r="D16" s="32" t="s">
        <v>28</v>
      </c>
      <c r="E16" s="32" t="s">
        <v>29</v>
      </c>
      <c r="F16" s="31"/>
      <c r="G16" s="7"/>
    </row>
    <row r="17" spans="1:6" ht="14.25">
      <c r="A17" s="28"/>
      <c r="B17" s="36">
        <v>1</v>
      </c>
      <c r="C17" s="30"/>
      <c r="D17" s="9">
        <f>IF(Questions!C16="","",(IF(Questions!C16&lt;40,"Less than 40 years old","Above 40 years old")))</f>
      </c>
      <c r="E17" s="37">
        <f>IF(D17="","",(IF(D17="Above 40 years old",Lists!I6,"")))</f>
      </c>
      <c r="F17" s="31"/>
    </row>
    <row r="18" spans="1:6" ht="15" customHeight="1">
      <c r="A18" s="28"/>
      <c r="B18" s="36">
        <v>2</v>
      </c>
      <c r="C18" s="30"/>
      <c r="D18" s="9">
        <f>IF(Questions!C20="","",Questions!C20)</f>
      </c>
      <c r="E18" s="18"/>
      <c r="F18" s="31"/>
    </row>
    <row r="19" spans="1:6" ht="15" customHeight="1">
      <c r="A19" s="28"/>
      <c r="B19" s="36">
        <v>3</v>
      </c>
      <c r="C19" s="30"/>
      <c r="D19" s="38">
        <f>IF(Questions!C24="","",Questions!C24)</f>
      </c>
      <c r="E19" s="18"/>
      <c r="F19" s="31"/>
    </row>
    <row r="20" spans="1:6" ht="15" customHeight="1">
      <c r="A20" s="28"/>
      <c r="B20" s="36">
        <v>4</v>
      </c>
      <c r="C20" s="30"/>
      <c r="D20" s="38">
        <f>IF(Questions!C28="","",Questions!C28)</f>
      </c>
      <c r="E20" s="18"/>
      <c r="F20" s="31"/>
    </row>
    <row r="21" spans="1:6" ht="15" customHeight="1">
      <c r="A21" s="28"/>
      <c r="B21" s="36"/>
      <c r="C21" s="39" t="s">
        <v>31</v>
      </c>
      <c r="D21" s="24">
        <f>IF(OR(D19="",D20=""),"",(D19/((D20/100)^2)))</f>
      </c>
      <c r="E21" s="18"/>
      <c r="F21" s="31"/>
    </row>
    <row r="22" spans="1:6" ht="30" customHeight="1">
      <c r="A22" s="28"/>
      <c r="B22" s="36"/>
      <c r="C22" s="30"/>
      <c r="D22" s="9">
        <f>IF(D21="","",(IF(D21&gt;25.9,"Overweight and above","Not overweight")))</f>
      </c>
      <c r="E22" s="16">
        <f>IF(D21="","",(IF(D21&gt;25.9,Lists!D6,"")))</f>
      </c>
      <c r="F22" s="31"/>
    </row>
    <row r="23" spans="1:6" ht="15" customHeight="1">
      <c r="A23" s="28"/>
      <c r="B23" s="36">
        <v>5</v>
      </c>
      <c r="C23" s="30"/>
      <c r="D23" s="38">
        <f>IF(Questions!C34="","",Questions!C34)</f>
      </c>
      <c r="E23" s="18"/>
      <c r="F23" s="31"/>
    </row>
    <row r="24" spans="1:6" ht="15.75" customHeight="1">
      <c r="A24" s="28"/>
      <c r="B24" s="36"/>
      <c r="C24" s="40" t="s">
        <v>32</v>
      </c>
      <c r="D24" s="8">
        <f>IF(OR(D20="",D23=""),"",(D23/D20))</f>
      </c>
      <c r="E24" s="18"/>
      <c r="F24" s="31"/>
    </row>
    <row r="25" spans="1:6" ht="32.25" customHeight="1">
      <c r="A25" s="28"/>
      <c r="B25" s="36"/>
      <c r="C25" s="16"/>
      <c r="D25" s="9">
        <f>IF(D24="","",(IF(D24&gt;=0.5,"Abdominal obese","Not abdominal obese")))</f>
      </c>
      <c r="E25" s="17">
        <f>IF(D24="","",(IF(AND(D24&gt;=0.5,D18="Female"),Lists!E6,(IF(AND(D24&gt;=0.5,D18="Male"),Lists!E7,"")))))</f>
      </c>
      <c r="F25" s="31"/>
    </row>
    <row r="26" spans="1:6" ht="14.25">
      <c r="A26" s="28"/>
      <c r="B26" s="36"/>
      <c r="C26" s="16"/>
      <c r="D26" s="9"/>
      <c r="E26" s="18"/>
      <c r="F26" s="31"/>
    </row>
    <row r="27" spans="1:6" ht="14.25">
      <c r="A27" s="28"/>
      <c r="B27" s="36">
        <v>6</v>
      </c>
      <c r="C27" s="30"/>
      <c r="D27" s="9">
        <f>IF(Questions!C41="","",Questions!C41)</f>
      </c>
      <c r="E27" s="17">
        <f>IF(D27="","",(IF(D27="Yes",Lists!J6,"")))</f>
      </c>
      <c r="F27" s="31"/>
    </row>
    <row r="28" spans="1:6" ht="14.25">
      <c r="A28" s="28"/>
      <c r="B28" s="36"/>
      <c r="C28" s="30"/>
      <c r="D28" s="9"/>
      <c r="E28" s="18"/>
      <c r="F28" s="31"/>
    </row>
    <row r="29" spans="1:6" ht="51" customHeight="1">
      <c r="A29" s="28"/>
      <c r="B29" s="36">
        <v>7</v>
      </c>
      <c r="C29" s="30"/>
      <c r="D29" s="41">
        <f>IF(Questions!C45="","",(IF(Questions!C45="More than 150 min per week","Meets recommendation","Does not meet recommendation")))</f>
      </c>
      <c r="E29" s="19">
        <f>IF(D29="","",(IF(D29="Does not meet recommendation",Lists!C6,"")))</f>
      </c>
      <c r="F29" s="31"/>
    </row>
    <row r="30" spans="1:6" ht="14.25">
      <c r="A30" s="28"/>
      <c r="B30" s="36"/>
      <c r="C30" s="30"/>
      <c r="D30" s="41"/>
      <c r="E30" s="18"/>
      <c r="F30" s="31"/>
    </row>
    <row r="31" spans="1:6" ht="35.25" customHeight="1">
      <c r="A31" s="28"/>
      <c r="B31" s="36">
        <v>8</v>
      </c>
      <c r="C31" s="30"/>
      <c r="D31" s="9">
        <f>IF(Questions!C49="","",Questions!C49)</f>
      </c>
      <c r="E31" s="17">
        <f>IF(D31="","",(IF(D31="Yes",Lists!F6,"")))</f>
      </c>
      <c r="F31" s="31"/>
    </row>
    <row r="32" spans="1:6" ht="14.25">
      <c r="A32" s="28"/>
      <c r="B32" s="36"/>
      <c r="C32" s="30"/>
      <c r="D32" s="9"/>
      <c r="E32" s="18"/>
      <c r="F32" s="31"/>
    </row>
    <row r="33" spans="1:6" ht="32.25" customHeight="1">
      <c r="A33" s="28"/>
      <c r="B33" s="36">
        <v>9</v>
      </c>
      <c r="C33" s="30"/>
      <c r="D33" s="9">
        <f>IF(Questions!C54="","",Questions!C54)</f>
      </c>
      <c r="E33" s="17">
        <f>IF(D33="","",(IF(D33="Yes",Lists!G6,"")))</f>
      </c>
      <c r="F33" s="31"/>
    </row>
    <row r="34" spans="1:6" ht="14.25">
      <c r="A34" s="28"/>
      <c r="B34" s="36"/>
      <c r="C34" s="30"/>
      <c r="D34" s="9"/>
      <c r="E34" s="18"/>
      <c r="F34" s="31"/>
    </row>
    <row r="35" spans="1:6" ht="14.25">
      <c r="A35" s="28"/>
      <c r="B35" s="36">
        <v>10</v>
      </c>
      <c r="C35" s="30"/>
      <c r="D35" s="9">
        <f>IF(Questions!C59="","",Questions!C59)</f>
      </c>
      <c r="E35" s="17">
        <f>IF(D35="","",(IF(D35="Yes",Lists!H6,"")))</f>
      </c>
      <c r="F35" s="31"/>
    </row>
    <row r="36" spans="1:6" ht="14.25">
      <c r="A36" s="28"/>
      <c r="B36" s="30"/>
      <c r="C36" s="30"/>
      <c r="D36" s="30"/>
      <c r="E36" s="18"/>
      <c r="F36" s="31"/>
    </row>
    <row r="37" spans="1:6" ht="14.25">
      <c r="A37" s="28"/>
      <c r="B37" s="30"/>
      <c r="C37" s="30"/>
      <c r="D37" s="30"/>
      <c r="E37" s="18"/>
      <c r="F37" s="31"/>
    </row>
    <row r="38" spans="1:6" ht="30" customHeight="1">
      <c r="A38" s="28"/>
      <c r="B38" s="36">
        <v>11</v>
      </c>
      <c r="C38" s="30"/>
      <c r="D38" s="9">
        <f>IF(Questions!C63="","",Questions!C63)</f>
      </c>
      <c r="E38" s="20">
        <f>IF(D38="","",(IF(D38="Yes",Lists!K6,"")))</f>
      </c>
      <c r="F38" s="31"/>
    </row>
    <row r="39" spans="1:6" ht="14.25">
      <c r="A39" s="28"/>
      <c r="B39" s="30"/>
      <c r="C39" s="30"/>
      <c r="D39" s="30"/>
      <c r="E39" s="30"/>
      <c r="F39" s="31"/>
    </row>
    <row r="40" spans="1:6" ht="14.25">
      <c r="A40" s="28"/>
      <c r="B40" s="68" t="s">
        <v>66</v>
      </c>
      <c r="C40" s="68"/>
      <c r="D40" s="68"/>
      <c r="E40" s="68"/>
      <c r="F40" s="31"/>
    </row>
    <row r="41" spans="1:6" ht="14.25">
      <c r="A41" s="28"/>
      <c r="B41" s="68"/>
      <c r="C41" s="68"/>
      <c r="D41" s="68"/>
      <c r="E41" s="68"/>
      <c r="F41" s="31"/>
    </row>
    <row r="42" spans="1:6" ht="14.25">
      <c r="A42" s="28"/>
      <c r="B42" s="68"/>
      <c r="C42" s="68"/>
      <c r="D42" s="68"/>
      <c r="E42" s="68"/>
      <c r="F42" s="31"/>
    </row>
    <row r="43" spans="1:6" ht="15" thickBot="1">
      <c r="A43" s="42"/>
      <c r="B43" s="43"/>
      <c r="C43" s="43"/>
      <c r="D43" s="43"/>
      <c r="E43" s="43"/>
      <c r="F43" s="44"/>
    </row>
  </sheetData>
  <sheetProtection sheet="1" objects="1" scenarios="1"/>
  <mergeCells count="3">
    <mergeCell ref="B7:E13"/>
    <mergeCell ref="B6:E6"/>
    <mergeCell ref="B40:E42"/>
  </mergeCells>
  <conditionalFormatting sqref="E16">
    <cfRule type="iconSet" priority="20" dxfId="29">
      <iconSet iconSet="3Symbols2">
        <cfvo type="percent" val="0"/>
        <cfvo type="percent" val="33"/>
        <cfvo type="percent" val="67"/>
      </iconSet>
    </cfRule>
  </conditionalFormatting>
  <conditionalFormatting sqref="E17">
    <cfRule type="containsText" priority="18" dxfId="30" operator="containsText" text="Above 40 years old">
      <formula>NOT(ISERROR(SEARCH("Above 40 years old",E17)))</formula>
    </cfRule>
  </conditionalFormatting>
  <conditionalFormatting sqref="D17">
    <cfRule type="containsText" priority="16" dxfId="31" operator="containsText" text="Less than 40 years old">
      <formula>NOT(ISERROR(SEARCH("Less than 40 years old",D17)))</formula>
    </cfRule>
    <cfRule type="containsText" priority="17" dxfId="30" operator="containsText" text="Above 40 years old">
      <formula>NOT(ISERROR(SEARCH("Above 40 years old",D17)))</formula>
    </cfRule>
  </conditionalFormatting>
  <conditionalFormatting sqref="D22">
    <cfRule type="containsText" priority="14" dxfId="31" operator="containsText" text="Not overweight">
      <formula>NOT(ISERROR(SEARCH("Not overweight",D22)))</formula>
    </cfRule>
    <cfRule type="containsText" priority="15" dxfId="30" operator="containsText" text="Overweight and above">
      <formula>NOT(ISERROR(SEARCH("Overweight and above",D22)))</formula>
    </cfRule>
  </conditionalFormatting>
  <conditionalFormatting sqref="D25">
    <cfRule type="containsText" priority="12" dxfId="31" operator="containsText" text="Not abdominal obese">
      <formula>NOT(ISERROR(SEARCH("Not abdominal obese",D25)))</formula>
    </cfRule>
    <cfRule type="containsText" priority="13" dxfId="30" operator="containsText" text="Abdominal obese">
      <formula>NOT(ISERROR(SEARCH("Abdominal obese",D25)))</formula>
    </cfRule>
  </conditionalFormatting>
  <conditionalFormatting sqref="D29">
    <cfRule type="containsText" priority="10" dxfId="31" operator="containsText" text="Meets recommendation">
      <formula>NOT(ISERROR(SEARCH("Meets recommendation",D29)))</formula>
    </cfRule>
    <cfRule type="containsText" priority="11" dxfId="30" operator="containsText" text="Does not meet recommendation">
      <formula>NOT(ISERROR(SEARCH("Does not meet recommendation",D29)))</formula>
    </cfRule>
  </conditionalFormatting>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dimension ref="A1:D4"/>
  <sheetViews>
    <sheetView zoomScalePageLayoutView="0" workbookViewId="0" topLeftCell="A1">
      <selection activeCell="B4" sqref="B4"/>
    </sheetView>
  </sheetViews>
  <sheetFormatPr defaultColWidth="9.140625" defaultRowHeight="15"/>
  <cols>
    <col min="1" max="1" width="13.421875" style="0" customWidth="1"/>
    <col min="2" max="2" width="76.57421875" style="0" customWidth="1"/>
    <col min="3" max="3" width="11.57421875" style="0" customWidth="1"/>
  </cols>
  <sheetData>
    <row r="1" ht="14.25">
      <c r="A1" s="1" t="s">
        <v>23</v>
      </c>
    </row>
    <row r="2" ht="14.25">
      <c r="B2" t="s">
        <v>24</v>
      </c>
    </row>
    <row r="3" spans="1:4" ht="57.75">
      <c r="A3" s="12" t="s">
        <v>25</v>
      </c>
      <c r="B3" s="4" t="s">
        <v>58</v>
      </c>
      <c r="C3" s="4"/>
      <c r="D3" s="4"/>
    </row>
    <row r="4" spans="1:4" ht="57.75">
      <c r="A4" t="s">
        <v>51</v>
      </c>
      <c r="B4" s="4" t="s">
        <v>59</v>
      </c>
      <c r="C4" s="4"/>
      <c r="D4" s="4"/>
    </row>
    <row r="5" ht="48.75" customHeight="1"/>
    <row r="6" ht="48.75" customHeight="1"/>
  </sheetData>
  <sheetProtection sheet="1" objects="1" scenarios="1"/>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D4">
      <selection activeCell="G7" sqref="G7"/>
    </sheetView>
  </sheetViews>
  <sheetFormatPr defaultColWidth="9.140625" defaultRowHeight="15"/>
  <cols>
    <col min="3" max="3" width="33.57421875" style="0" customWidth="1"/>
    <col min="4" max="4" width="21.421875" style="0" bestFit="1" customWidth="1"/>
    <col min="5" max="5" width="19.8515625" style="0" customWidth="1"/>
    <col min="6" max="6" width="30.57421875" style="0" customWidth="1"/>
    <col min="7" max="7" width="28.28125" style="0" customWidth="1"/>
    <col min="8" max="8" width="28.57421875" style="0" customWidth="1"/>
    <col min="9" max="9" width="24.8515625" style="0" customWidth="1"/>
    <col min="10" max="10" width="16.8515625" style="0" customWidth="1"/>
    <col min="11" max="11" width="13.8515625" style="0" bestFit="1" customWidth="1"/>
  </cols>
  <sheetData>
    <row r="1" spans="1:11" ht="14.25">
      <c r="A1" s="1" t="s">
        <v>0</v>
      </c>
      <c r="B1" s="1" t="s">
        <v>1</v>
      </c>
      <c r="C1" s="1" t="s">
        <v>2</v>
      </c>
      <c r="D1" s="1" t="s">
        <v>3</v>
      </c>
      <c r="E1" s="2" t="s">
        <v>4</v>
      </c>
      <c r="F1" s="1" t="s">
        <v>5</v>
      </c>
      <c r="G1" s="1" t="s">
        <v>6</v>
      </c>
      <c r="H1" s="1" t="s">
        <v>7</v>
      </c>
      <c r="I1" s="1" t="s">
        <v>8</v>
      </c>
      <c r="J1" s="1" t="s">
        <v>9</v>
      </c>
      <c r="K1" s="1" t="s">
        <v>46</v>
      </c>
    </row>
    <row r="2" spans="1:9" ht="14.25">
      <c r="A2" t="s">
        <v>10</v>
      </c>
      <c r="B2" s="3" t="s">
        <v>11</v>
      </c>
      <c r="C2" s="3" t="s">
        <v>12</v>
      </c>
      <c r="D2" t="s">
        <v>13</v>
      </c>
      <c r="E2" t="s">
        <v>14</v>
      </c>
      <c r="I2" t="s">
        <v>15</v>
      </c>
    </row>
    <row r="3" spans="1:9" ht="14.25">
      <c r="A3" t="s">
        <v>16</v>
      </c>
      <c r="B3" s="3" t="s">
        <v>17</v>
      </c>
      <c r="C3" s="3" t="s">
        <v>18</v>
      </c>
      <c r="D3" t="s">
        <v>19</v>
      </c>
      <c r="E3" t="s">
        <v>20</v>
      </c>
      <c r="I3" t="s">
        <v>21</v>
      </c>
    </row>
    <row r="4" ht="14.25">
      <c r="C4" t="s">
        <v>22</v>
      </c>
    </row>
    <row r="5" ht="14.25">
      <c r="C5" s="4" t="s">
        <v>47</v>
      </c>
    </row>
    <row r="6" spans="3:11" ht="202.5">
      <c r="C6" s="4" t="s">
        <v>48</v>
      </c>
      <c r="D6" s="4" t="s">
        <v>61</v>
      </c>
      <c r="E6" s="4" t="s">
        <v>62</v>
      </c>
      <c r="F6" s="4" t="s">
        <v>64</v>
      </c>
      <c r="G6" s="4" t="s">
        <v>67</v>
      </c>
      <c r="H6" s="4" t="s">
        <v>65</v>
      </c>
      <c r="I6" s="4" t="s">
        <v>60</v>
      </c>
      <c r="J6" s="4" t="s">
        <v>49</v>
      </c>
      <c r="K6" s="4" t="s">
        <v>50</v>
      </c>
    </row>
    <row r="7" ht="101.25">
      <c r="E7" s="4" t="s">
        <v>63</v>
      </c>
    </row>
    <row r="9" spans="1:5" ht="14.25">
      <c r="A9" s="1"/>
      <c r="B9" s="1"/>
      <c r="C9" s="1"/>
      <c r="D9" s="1"/>
      <c r="E9" s="1"/>
    </row>
    <row r="12" ht="14.25">
      <c r="B12" s="5"/>
    </row>
    <row r="13" spans="2:6" ht="14.25">
      <c r="B13" s="5"/>
      <c r="C13" s="6"/>
      <c r="F13">
        <f>IF(E13=D2,D6,"")</f>
      </c>
    </row>
    <row r="14" spans="2:3" ht="14.25">
      <c r="B14" s="5"/>
      <c r="C14" s="6"/>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E-Government National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Khairil Azhar Bin Hj Si-Ramlee</dc:creator>
  <cp:keywords/>
  <dc:description/>
  <cp:lastModifiedBy>Hafizzudin Bin Abu Bakar</cp:lastModifiedBy>
  <dcterms:created xsi:type="dcterms:W3CDTF">2018-11-15T02:49:08Z</dcterms:created>
  <dcterms:modified xsi:type="dcterms:W3CDTF">2019-01-14T00:54:19Z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WCUZSFWRRWKZ-934185346-1</vt:lpwstr>
  </property>
  <property fmtid="{D5CDD505-2E9C-101B-9397-08002B2CF9AE}" pid="3" name="_dlc_DocIdItemGuid">
    <vt:lpwstr>10d9a99d-6e92-4453-a0e4-fccce4154c1f</vt:lpwstr>
  </property>
  <property fmtid="{D5CDD505-2E9C-101B-9397-08002B2CF9AE}" pid="4" name="_dlc_DocIdUrl">
    <vt:lpwstr>http://www.ppkk.gov.bn/_layouts/15/DocIdRedir.aspx?ID=WCUZSFWRRWKZ-934185346-1, WCUZSFWRRWKZ-934185346-1</vt:lpwstr>
  </property>
</Properties>
</file>